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User\Documents\Akwal\Book\RESOURCES\2_FINANCIAL HEALTH CHECK\"/>
    </mc:Choice>
  </mc:AlternateContent>
  <xr:revisionPtr revIDLastSave="0" documentId="13_ncr:1_{68F68B6D-D0BA-422F-959F-1D1C3E4F7F79}" xr6:coauthVersionLast="47" xr6:coauthVersionMax="47" xr10:uidLastSave="{00000000-0000-0000-0000-000000000000}"/>
  <bookViews>
    <workbookView xWindow="-110" yWindow="-110" windowWidth="19420" windowHeight="10420" tabRatio="870" xr2:uid="{4079A826-5957-4E24-A111-8238C39FF6C0}"/>
  </bookViews>
  <sheets>
    <sheet name="360 Cashflow Template" sheetId="21" r:id="rId1"/>
    <sheet name="Instructions" sheetId="22" r:id="rId2"/>
    <sheet name="Example Y1" sheetId="23" r:id="rId3"/>
    <sheet name="Y1 360 CF" sheetId="25" r:id="rId4"/>
    <sheet name="Example Y2" sheetId="26" r:id="rId5"/>
    <sheet name="Y2 360 CF " sheetId="27" r:id="rId6"/>
    <sheet name="KPI Milestone" sheetId="28" r:id="rId7"/>
    <sheet name="Disclaimer" sheetId="24" r:id="rId8"/>
  </sheets>
  <definedNames>
    <definedName name="_xlnm.Print_Area" localSheetId="0">'360 Cashflow Template'!$A$1:$O$31</definedName>
    <definedName name="_xlnm.Print_Area" localSheetId="4">'Example Y2'!$A$1:$A$3</definedName>
    <definedName name="_xlnm.Print_Area" localSheetId="1">Instructions!$A$1:$E$20</definedName>
    <definedName name="_xlnm.Print_Area" localSheetId="3">'Y1 360 CF'!$A$1:$J$22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9" i="21" l="1"/>
  <c r="H9" i="21"/>
  <c r="I28" i="21"/>
  <c r="H28" i="21"/>
  <c r="H17" i="21" s="1"/>
  <c r="W17" i="21" s="1"/>
  <c r="D19" i="21"/>
  <c r="H16" i="21"/>
  <c r="S16" i="21" s="1"/>
  <c r="I9" i="21"/>
  <c r="H15" i="21" l="1"/>
  <c r="W15" i="21" s="1"/>
  <c r="U15" i="21"/>
  <c r="V15" i="21"/>
  <c r="V17" i="21"/>
  <c r="U16" i="21"/>
  <c r="W16" i="21"/>
  <c r="T16" i="21"/>
  <c r="V16" i="21"/>
  <c r="T17" i="21"/>
  <c r="S17" i="21"/>
  <c r="U17" i="21"/>
  <c r="H18" i="21"/>
  <c r="H14" i="21"/>
  <c r="S15" i="21" l="1"/>
  <c r="T15" i="21"/>
  <c r="S14" i="21"/>
  <c r="W14" i="21"/>
  <c r="V14" i="21"/>
  <c r="U14" i="21"/>
  <c r="T14" i="21"/>
  <c r="S18" i="21"/>
  <c r="W18" i="21"/>
  <c r="T18" i="21"/>
  <c r="V18" i="21"/>
  <c r="U18" i="21"/>
</calcChain>
</file>

<file path=xl/sharedStrings.xml><?xml version="1.0" encoding="utf-8"?>
<sst xmlns="http://schemas.openxmlformats.org/spreadsheetml/2006/main" count="150" uniqueCount="118">
  <si>
    <t>Salary</t>
  </si>
  <si>
    <t>£</t>
  </si>
  <si>
    <t>Business</t>
  </si>
  <si>
    <t>Rental Income</t>
  </si>
  <si>
    <t>Entertainment</t>
  </si>
  <si>
    <t>Transport</t>
  </si>
  <si>
    <t>EARNED INCOME</t>
  </si>
  <si>
    <t>Side Hustle</t>
  </si>
  <si>
    <t>Other</t>
  </si>
  <si>
    <t>EXPENSES</t>
  </si>
  <si>
    <t>Household</t>
  </si>
  <si>
    <t>ASSETS</t>
  </si>
  <si>
    <t>Savings interest</t>
  </si>
  <si>
    <t>Dividend income</t>
  </si>
  <si>
    <t>PASSIVE INCOME</t>
  </si>
  <si>
    <t>LIABILITIES</t>
  </si>
  <si>
    <t>PI &gt; EXP</t>
  </si>
  <si>
    <t>DEBT FREE</t>
  </si>
  <si>
    <t>SAVINGS</t>
  </si>
  <si>
    <t>Other income</t>
  </si>
  <si>
    <t>Short-Term Debt</t>
  </si>
  <si>
    <t>CASHFLOW</t>
  </si>
  <si>
    <t>S/T DEBT</t>
  </si>
  <si>
    <t>Long-Term Debt</t>
  </si>
  <si>
    <t>EXPENSE</t>
  </si>
  <si>
    <t>TOTAL</t>
  </si>
  <si>
    <t>KPIs</t>
  </si>
  <si>
    <t>£ pa</t>
  </si>
  <si>
    <t>NOTES:</t>
  </si>
  <si>
    <t>If the credit card balance is cleared in full each month, then treat this as a nil balance.</t>
  </si>
  <si>
    <t>Do You have a positive Cashflow ?</t>
  </si>
  <si>
    <t>Have you cleared all your Short-Term Debt ?</t>
  </si>
  <si>
    <t>Are you living Debt Free ?</t>
  </si>
  <si>
    <t>Does your Passive Income exceed your Expenses ?</t>
  </si>
  <si>
    <t>Financial Dependence</t>
  </si>
  <si>
    <t>Financial Vulnerability</t>
  </si>
  <si>
    <t>Financial Stablility</t>
  </si>
  <si>
    <t>Financial Security</t>
  </si>
  <si>
    <t>Financial Independence</t>
  </si>
  <si>
    <t>Financial Freedom</t>
  </si>
  <si>
    <t>LEARNER
(Student)</t>
  </si>
  <si>
    <t>RAT RACE
(Working/Own Business)</t>
  </si>
  <si>
    <t>INVESTOR</t>
  </si>
  <si>
    <t>FINANCIAL FREEDOM</t>
  </si>
  <si>
    <t>FINANCIAL FREEDOM MATRIX PHASE</t>
  </si>
  <si>
    <t>CRITERIA / MILESTONES</t>
  </si>
  <si>
    <t>N/A</t>
  </si>
  <si>
    <t>1=YES    0=NO</t>
  </si>
  <si>
    <t>The baseline is Financial Vulnerability. As your financial health improves the next milestone will highlight green until they all turn green.</t>
  </si>
  <si>
    <t>The milestones are sequential, so you cannot progress without the preceding milestone being complete. Your current status is the milestone highlighted in green furthest to the right.</t>
  </si>
  <si>
    <t>Do you have sufficient Savings ?</t>
  </si>
  <si>
    <t>D15 to D18</t>
  </si>
  <si>
    <t>M15 to M18</t>
  </si>
  <si>
    <t>ABSOLUTE NUMBERS</t>
  </si>
  <si>
    <t>AS AT DATE</t>
  </si>
  <si>
    <t>FREQUENCY</t>
  </si>
  <si>
    <t>CELL REF</t>
  </si>
  <si>
    <t xml:space="preserve">
EARNED INCOME</t>
  </si>
  <si>
    <t xml:space="preserve">
EXPENSES</t>
  </si>
  <si>
    <t xml:space="preserve">
£ pa</t>
  </si>
  <si>
    <t>ERROR MESSAGE: #DIV/0!</t>
  </si>
  <si>
    <t xml:space="preserve">If the Savings Cover returns a value of #DIV/0!, please ignore as this will disappear after you have input your expenses </t>
  </si>
  <si>
    <t>R2</t>
  </si>
  <si>
    <t>ASSETS AND PASSIVE INCOME</t>
  </si>
  <si>
    <t>LIABILITES AND EXPENSES</t>
  </si>
  <si>
    <t>ASSETS
H5 to H8</t>
  </si>
  <si>
    <t>PASSIVE INCOME
I5 to I8</t>
  </si>
  <si>
    <t>I26</t>
  </si>
  <si>
    <t>H26</t>
  </si>
  <si>
    <t>H27</t>
  </si>
  <si>
    <t>I27</t>
  </si>
  <si>
    <t>CREDIT CARDS</t>
  </si>
  <si>
    <t>HOME</t>
  </si>
  <si>
    <t>A</t>
  </si>
  <si>
    <t>B</t>
  </si>
  <si>
    <t>C</t>
  </si>
  <si>
    <t>D</t>
  </si>
  <si>
    <t>Rat Race To Riches: KPI / MILESTONE TABLE</t>
  </si>
  <si>
    <t>Financial Vulnerability is the baseline</t>
  </si>
  <si>
    <t>Financial Stability requires KPIs 1-3 to be satisfied</t>
  </si>
  <si>
    <t>Financial Security requires KPIs 1-4 to be satisfied</t>
  </si>
  <si>
    <t>Financial Independence requires KPIs 1-5 to be satisfied</t>
  </si>
  <si>
    <t>Financial Dependence is N/A as this relates to a full-time student</t>
  </si>
  <si>
    <t>This table explains the relationship between the Key Performance Indicators (KPIs) and the 6 Milestones to Financial Freedom</t>
  </si>
  <si>
    <t>ratrace2riches.com</t>
  </si>
  <si>
    <t>© Akwal S. Johal, 2024</t>
  </si>
  <si>
    <t>KPI/Milestone Table</t>
  </si>
  <si>
    <t>Input your LIABILITY BALANCE and EXPENSES into the LIABILITIES BOX white cells for:</t>
  </si>
  <si>
    <r>
      <t xml:space="preserve">Input your ANNUAL EARNED INCOME (after-tax) into the EARNED INCOME BOX white cells for:
- Employment (Salary, Wages, Commission, Bonuses etc)
- Business
- Side Hustles
- Other Sources
This is the amount of money that goes </t>
    </r>
    <r>
      <rPr>
        <b/>
        <sz val="11"/>
        <color theme="1"/>
        <rFont val="Calibri"/>
        <family val="2"/>
        <scheme val="minor"/>
      </rPr>
      <t>into your bank</t>
    </r>
    <r>
      <rPr>
        <sz val="11"/>
        <color theme="1"/>
        <rFont val="Calibri"/>
        <family val="2"/>
        <scheme val="minor"/>
      </rPr>
      <t xml:space="preserve"> account after-tax.</t>
    </r>
  </si>
  <si>
    <t>Input the 'as at' DATE</t>
  </si>
  <si>
    <t>INSTRUCTIONS TO COMPLETE THE 360 CASHFLOW STATEMENT</t>
  </si>
  <si>
    <r>
      <t xml:space="preserve">Input your ASSET BALANCE and PASSIVE INCOME into the ASSET BOX white cells for:
- Savings (Value of current and savings accounts) &amp; Passive Income (Interest, Bonuses etc)
- Stocks and Shares (Value of Stocks and Shares) &amp; Passive Income (Dividends, Capital Gains etc)
- Rental Properties generating a positive cashflow (Value of loan balance) &amp; Passive Income (Rental Profit)
- Other Assets (Value of Asset) &amp; Passive Income (Pension, Commodities, P2P Lending, Royalties etc)
Passive income is the amount of money that goes </t>
    </r>
    <r>
      <rPr>
        <b/>
        <sz val="11"/>
        <color theme="1"/>
        <rFont val="Calibri"/>
        <family val="2"/>
        <scheme val="minor"/>
      </rPr>
      <t>into your bank</t>
    </r>
    <r>
      <rPr>
        <sz val="11"/>
        <color theme="1"/>
        <rFont val="Calibri"/>
        <family val="2"/>
        <scheme val="minor"/>
      </rPr>
      <t xml:space="preserve"> account.</t>
    </r>
  </si>
  <si>
    <t>SHORT-TERM v LONG TERM DEBT</t>
  </si>
  <si>
    <t>Long-term debt comprises mortgage (on your home or rental properties generating a negative cashflow) and student loans
All other debt is short-term debt.</t>
  </si>
  <si>
    <t>RENTAL PROPERTIES</t>
  </si>
  <si>
    <t>For your home: disclose any outstanding mortgage as a liability with associated interest expense and fees
Any household expenses are shown separately in the EXPENSES BOX.
Ignore the market value or equity of your home.</t>
  </si>
  <si>
    <t xml:space="preserve">For rental properties: disclose the loan balance under asset or liability, depending on whether the net cashflow is positive or negative (if fully redeemed, show a nil balance together with any associated income or expense). 
Ignore the market value or equity of your rental property. </t>
  </si>
  <si>
    <t>Short-Term Debt:
- Pay Day Loans, Credit Cards, Store Cards, Car Loans, Overdrafts, Personal Loans, 0% Finance etc</t>
  </si>
  <si>
    <t>We highly recommend reading the Rat Race To Riches: A Roadmap to Financial Freedom book before you start.
This exercise should be carried out annually to track progress.</t>
  </si>
  <si>
    <t>Only input POSITIVE WHOLE NUMBERS (no decimal points or fractions) into the 360 Cashflow Statement WHITE cells and the KPI/Milestone table will automatically update tell you where you are along your journey to Financial freedom.</t>
  </si>
  <si>
    <r>
      <t xml:space="preserve">Input your ANNUAL EXPENSES into the EXPENSES BOX white cells for:
- Household (Rent, Taxes, Insurances, Utilities, Services, Food, Clothing, Broadband, Mobile Phone, Repairs and Maintenance etc)
- Transport (Fuel, Insurance, Taxes, Servicing, MOT, Repairs and Maintenence, Public Transport)
- Entertainment (Streaming Services, Bar, Restaurants, Theatre, Cinema, Festivals and Concerts, Sports, Theme Parks, Hotel, Spa, Retreats etc)
- Other: (eg, Holidays etc)
This is the amount of money that goes </t>
    </r>
    <r>
      <rPr>
        <b/>
        <sz val="11"/>
        <color theme="1"/>
        <rFont val="Calibri"/>
        <family val="2"/>
        <scheme val="minor"/>
      </rPr>
      <t>out of your bank</t>
    </r>
    <r>
      <rPr>
        <sz val="11"/>
        <color theme="1"/>
        <rFont val="Calibri"/>
        <family val="2"/>
        <scheme val="minor"/>
      </rPr>
      <t xml:space="preserve"> account.</t>
    </r>
  </si>
  <si>
    <r>
      <t xml:space="preserve">Expense is the amount of money that goes </t>
    </r>
    <r>
      <rPr>
        <b/>
        <sz val="11"/>
        <color theme="1"/>
        <rFont val="Calibri"/>
        <family val="2"/>
        <scheme val="minor"/>
      </rPr>
      <t>out of your</t>
    </r>
    <r>
      <rPr>
        <sz val="11"/>
        <color theme="1"/>
        <rFont val="Calibri"/>
        <family val="2"/>
        <scheme val="minor"/>
      </rPr>
      <t xml:space="preserve"> bank account (eg, loan interest, fees, rental losses, capital 
losses etc)</t>
    </r>
  </si>
  <si>
    <t>Long-Term Debt:
Mortgage: Home &amp; Rental properties generating a negative cashflow (Rental Loss)
- Student Loans</t>
  </si>
  <si>
    <t>4 Stages</t>
  </si>
  <si>
    <t>6 Milestones</t>
  </si>
  <si>
    <r>
      <t>Disclaimer and Exclusion of Liability</t>
    </r>
    <r>
      <rPr>
        <sz val="8"/>
        <color theme="1"/>
        <rFont val="Calibri"/>
        <family val="2"/>
        <scheme val="minor"/>
      </rPr>
      <t> </t>
    </r>
  </si>
  <si>
    <t xml:space="preserve">Appropriate independent advice should be obtained before making any such decision. </t>
  </si>
  <si>
    <t>This template is for general and educational information and use. In particular, the information does not constitute any form of advice, legal, financial, or otherwise, or recommendation and is not intended to be relied upon by users in making or refraining from making any financial or investment decisions.</t>
  </si>
  <si>
    <t>Whilst every effort has been made to ensure the information in this book is accurate, no liability can be accepted by the author for any loss incurred in any way whatsoever by any person acting or refraining from acting as a result of using this template.</t>
  </si>
  <si>
    <t>The author makes no guarantee of financial results obtained by using this template.</t>
  </si>
  <si>
    <t xml:space="preserve">   360 Cashflow Statement - Financial Health Check</t>
  </si>
  <si>
    <t>Example Year 1 : Financial Vulnerability</t>
  </si>
  <si>
    <t>Example Year 2 : Financial Stability</t>
  </si>
  <si>
    <r>
      <t xml:space="preserve">
After completing a 360 Cashflow Statement at the end of year 1, he realises he must do something about this. Mr B decides to take control of his finances and begin his journey to financial stability. He increases his earned income by working overtime and making additional money selling items online as a side hustle. In addition, he begins to cut back his spending, and with the money left over each month, he pays off his credit card and begins to build up his emergency buffer. 
At the end of year 2, Mr B decides to complete another 360 Cashflow Statement to see how he has done. Mr B has earned a total income of £40,000 pa (Salary £34,000 + Side Hustle £5,000 + Savings Interest £1,000). His total expenses were £27,000 pa (Expenses £22,000 + £5,000). 
Year 2: According to the table, Mr B’s KPIs now fall into the </t>
    </r>
    <r>
      <rPr>
        <b/>
        <i/>
        <sz val="12"/>
        <color theme="1"/>
        <rFont val="Arial"/>
        <family val="2"/>
      </rPr>
      <t>Financial Stability</t>
    </r>
    <r>
      <rPr>
        <sz val="12"/>
        <color theme="1"/>
        <rFont val="Arial"/>
        <family val="2"/>
      </rPr>
      <t xml:space="preserve"> milestone: (See Year 2 360 Cashflow Statement) 
• Cashflow = £13,000: You have a positive cashflow  
• Savings Cover = 3.6: You have 3+ months of expenses set aside as savings
• Short-Term Debt = £0: You have cleared your short-term debt
• Debt Free = £100,000: You do not live debt-free 
• Passive Income &gt; Expenses = -£26,000: Your passive income &lt; expenses 
Mr B now has a positive cashflow of £13,000 pa (Total Income £40,000 - Total Expenses £27,000). This was used to pay off his credit card debts by £5,000 and put aside £8,000 as savings by the end of the year.
We can conclude that Mr. B has successfully transitioned from </t>
    </r>
    <r>
      <rPr>
        <b/>
        <i/>
        <sz val="12"/>
        <color theme="1"/>
        <rFont val="Arial"/>
        <family val="2"/>
      </rPr>
      <t>Financial Vulnerability</t>
    </r>
    <r>
      <rPr>
        <sz val="12"/>
        <color theme="1"/>
        <rFont val="Arial"/>
        <family val="2"/>
      </rPr>
      <t xml:space="preserve"> to </t>
    </r>
    <r>
      <rPr>
        <b/>
        <i/>
        <sz val="12"/>
        <color theme="1"/>
        <rFont val="Arial"/>
        <family val="2"/>
      </rPr>
      <t xml:space="preserve">Financial Stability
</t>
    </r>
  </si>
  <si>
    <r>
      <t xml:space="preserve">
Let’s take the example of a typical 30-year-old, who we shall refer to as Mr B. Mr B works as a retail manager and owns his own apartment. After years of working, he feels like he is not getting anywhere. He feels trapped in the rat race; whatever money comes in goes out again, and is relying on his credit card to supplement his income. He is not financially savvy, and although he has a good salary, he lives paycheck to paycheck.  
Mr B completes a 360 Cashflow Statement at the end of year 1. This shows that Mr B has a salary of £31,000 from his job with total expenses of £36,000 (Expenses £30,000 + £6,000). Mr B has a negative cash outflow of £5,000 (Total Income £31,000 - Total Expenses £36,000). Mr B spends more than he earns, so he supplements his income by putting £5,000 on his credit card. 
Whatever money comes in goes out again. Mr B is just about managing. 
Year 1: Mr B’s KPIs fall into the </t>
    </r>
    <r>
      <rPr>
        <b/>
        <i/>
        <sz val="12"/>
        <color theme="1"/>
        <rFont val="Arial"/>
        <family val="2"/>
      </rPr>
      <t>Financial Vulnerability</t>
    </r>
    <r>
      <rPr>
        <sz val="12"/>
        <color theme="1"/>
        <rFont val="Arial"/>
        <family val="2"/>
      </rPr>
      <t xml:space="preserve"> milestone (see Y1 360 Cashflow Statement):
- Cashflow = -£5,000: You don’t have a positive cashflow
- Savings Cover = 0: You have &lt; 3 months of expenses set aside as savings
- Short-Term Debt = £5,000: You haven’t cleared your short-term debts
- Debt Free = £105,000: You do not live debt-free
- Passive Income &gt; Expenses = -£36,000: Your passive income &lt; expenses
Mr B has left himself financially vulnerable. He has no savings to fall back on. If there is an unexpected bill, such as a parking fine, he will go further into debt.  Moreover, if he loses his job, becomes critically ill or is involved in a serious accident, he is at risk of losing his home if he doesn’t keep up with the mortgage payments.
</t>
    </r>
  </si>
  <si>
    <t>Year 2: Financial Stability</t>
  </si>
  <si>
    <t>Year 1: Financial Vulnerability</t>
  </si>
  <si>
    <t>Financial Freedom requires KPIs 1-5 to be satisfied and you decide to quit work to live the life you want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</si>
</sst>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Red]\(#,##0\)"/>
    <numFmt numFmtId="165" formatCode="0.0"/>
    <numFmt numFmtId="167" formatCode="[$-F800]dddd\,\ mmmm\ dd\,\ yyyy"/>
  </numFmts>
  <fonts count="14"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Arial"/>
      <family val="2"/>
    </font>
    <font>
      <b/>
      <sz val="16"/>
      <color theme="1"/>
      <name val="Arial"/>
      <family val="2"/>
    </font>
    <font>
      <sz val="12"/>
      <color theme="1"/>
      <name val="Arial"/>
      <family val="2"/>
    </font>
    <font>
      <sz val="16"/>
      <color theme="1"/>
      <name val="Arial"/>
      <family val="2"/>
    </font>
    <font>
      <b/>
      <i/>
      <sz val="12"/>
      <color theme="1"/>
      <name val="Arial"/>
      <family val="2"/>
    </font>
    <font>
      <b/>
      <sz val="16"/>
      <color rgb="FF00B0F0"/>
      <name val="Arial"/>
      <family val="2"/>
    </font>
    <font>
      <b/>
      <sz val="12"/>
      <color theme="1"/>
      <name val="Calibri"/>
      <family val="2"/>
      <scheme val="minor"/>
    </font>
    <font>
      <b/>
      <sz val="11"/>
      <color rgb="FF00B0F0"/>
      <name val="Calibri"/>
      <family val="2"/>
      <scheme val="minor"/>
    </font>
    <font>
      <b/>
      <sz val="14"/>
      <color theme="1"/>
      <name val="Calibri"/>
      <family val="2"/>
      <scheme val="minor"/>
    </font>
    <font>
      <sz val="8"/>
      <color theme="1"/>
      <name val="Calibri"/>
      <family val="2"/>
      <scheme val="minor"/>
    </font>
    <font>
      <b/>
      <sz val="20"/>
      <color theme="1"/>
      <name val="Arial"/>
      <family val="2"/>
    </font>
  </fonts>
  <fills count="5">
    <fill>
      <patternFill patternType="none"/>
    </fill>
    <fill>
      <patternFill patternType="gray125"/>
    </fill>
    <fill>
      <patternFill patternType="solid">
        <fgColor theme="8" tint="0.79998168889431442"/>
        <bgColor indexed="64"/>
      </patternFill>
    </fill>
    <fill>
      <patternFill patternType="solid">
        <fgColor rgb="FF00B050"/>
        <bgColor indexed="64"/>
      </patternFill>
    </fill>
    <fill>
      <patternFill patternType="solid">
        <fgColor rgb="FFFFFF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1">
    <xf numFmtId="0" fontId="0" fillId="0" borderId="0" xfId="0"/>
    <xf numFmtId="0" fontId="1" fillId="0" borderId="0" xfId="0" applyFont="1"/>
    <xf numFmtId="0" fontId="1" fillId="0" borderId="0" xfId="0" applyFont="1" applyAlignment="1">
      <alignment horizontal="center" vertical="center"/>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wrapText="1"/>
    </xf>
    <xf numFmtId="164" fontId="0" fillId="0" borderId="11" xfId="0" applyNumberFormat="1" applyBorder="1" applyProtection="1">
      <protection locked="0"/>
    </xf>
    <xf numFmtId="164" fontId="0" fillId="0" borderId="12" xfId="0" applyNumberFormat="1" applyBorder="1" applyProtection="1">
      <protection locked="0"/>
    </xf>
    <xf numFmtId="164" fontId="0" fillId="0" borderId="13" xfId="0" applyNumberFormat="1" applyBorder="1" applyProtection="1">
      <protection locked="0"/>
    </xf>
    <xf numFmtId="165" fontId="1" fillId="4" borderId="12" xfId="0" applyNumberFormat="1" applyFont="1" applyFill="1" applyBorder="1" applyAlignment="1" applyProtection="1">
      <alignment horizontal="right" vertical="center"/>
      <protection hidden="1"/>
    </xf>
    <xf numFmtId="0" fontId="1" fillId="0" borderId="9" xfId="0" applyFont="1" applyBorder="1" applyAlignment="1">
      <alignment horizontal="center" vertical="center"/>
    </xf>
    <xf numFmtId="0" fontId="2" fillId="0" borderId="0" xfId="0" applyFont="1"/>
    <xf numFmtId="0" fontId="0" fillId="0" borderId="0" xfId="0" quotePrefix="1" applyAlignment="1">
      <alignment horizontal="left" vertical="top" wrapText="1"/>
    </xf>
    <xf numFmtId="0" fontId="5" fillId="0" borderId="0" xfId="0" applyFont="1" applyAlignment="1">
      <alignment horizontal="justify" vertical="center"/>
    </xf>
    <xf numFmtId="0" fontId="5" fillId="0" borderId="0" xfId="0" applyFont="1" applyAlignment="1">
      <alignment horizontal="justify" vertical="center" wrapText="1"/>
    </xf>
    <xf numFmtId="0" fontId="5" fillId="0" borderId="0" xfId="0" applyFont="1" applyAlignment="1">
      <alignment horizontal="justify" vertical="top" wrapText="1"/>
    </xf>
    <xf numFmtId="0" fontId="1" fillId="0" borderId="32" xfId="0" applyFont="1" applyBorder="1" applyAlignment="1">
      <alignment horizontal="center" vertical="center"/>
    </xf>
    <xf numFmtId="0" fontId="0" fillId="0" borderId="11" xfId="0" applyBorder="1" applyAlignment="1">
      <alignment horizontal="left" vertical="top" wrapText="1"/>
    </xf>
    <xf numFmtId="0" fontId="0" fillId="0" borderId="12" xfId="0" quotePrefix="1" applyBorder="1" applyAlignment="1">
      <alignment horizontal="left" vertical="top" wrapText="1"/>
    </xf>
    <xf numFmtId="0" fontId="0" fillId="0" borderId="9" xfId="0" applyBorder="1" applyAlignment="1">
      <alignment wrapText="1"/>
    </xf>
    <xf numFmtId="0" fontId="0" fillId="0" borderId="9" xfId="0" applyBorder="1" applyAlignment="1">
      <alignment vertical="top" wrapText="1"/>
    </xf>
    <xf numFmtId="0" fontId="0" fillId="0" borderId="9" xfId="0" applyBorder="1"/>
    <xf numFmtId="0" fontId="9" fillId="0" borderId="9" xfId="0" applyFont="1" applyBorder="1" applyAlignment="1">
      <alignment horizontal="center"/>
    </xf>
    <xf numFmtId="0" fontId="1" fillId="0" borderId="0" xfId="0" applyFont="1" applyAlignment="1">
      <alignment horizontal="center" vertical="center" wrapText="1"/>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0" fillId="0" borderId="13" xfId="0" applyBorder="1" applyAlignment="1">
      <alignment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left" vertical="center"/>
    </xf>
    <xf numFmtId="0" fontId="10" fillId="0" borderId="0" xfId="0" applyFont="1"/>
    <xf numFmtId="0" fontId="4" fillId="0" borderId="0" xfId="0" applyFont="1" applyAlignment="1">
      <alignment vertical="center"/>
    </xf>
    <xf numFmtId="0" fontId="0" fillId="0" borderId="0" xfId="0" applyAlignment="1">
      <alignment horizontal="center"/>
    </xf>
    <xf numFmtId="0" fontId="4" fillId="2" borderId="9" xfId="0" applyFont="1" applyFill="1" applyBorder="1" applyAlignment="1">
      <alignment horizontal="center" vertical="center"/>
    </xf>
    <xf numFmtId="0" fontId="4" fillId="0" borderId="0" xfId="0" applyFont="1"/>
    <xf numFmtId="0" fontId="0" fillId="0" borderId="0" xfId="0" applyAlignment="1">
      <alignment horizontal="center" vertical="center"/>
    </xf>
    <xf numFmtId="0" fontId="8" fillId="0" borderId="0" xfId="0" applyFont="1"/>
    <xf numFmtId="0" fontId="6" fillId="0" borderId="0" xfId="0" applyFont="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center" wrapText="1"/>
    </xf>
    <xf numFmtId="0" fontId="0" fillId="2" borderId="5" xfId="0" applyFill="1" applyBorder="1"/>
    <xf numFmtId="0" fontId="6" fillId="0" borderId="0" xfId="0" applyFont="1" applyAlignment="1">
      <alignment horizontal="center"/>
    </xf>
    <xf numFmtId="0" fontId="0" fillId="2" borderId="0" xfId="0" applyFill="1"/>
    <xf numFmtId="0" fontId="1" fillId="2" borderId="0" xfId="0" applyFont="1" applyFill="1" applyAlignment="1">
      <alignment horizontal="center" vertical="top"/>
    </xf>
    <xf numFmtId="0" fontId="1" fillId="2" borderId="0" xfId="0" applyFont="1" applyFill="1"/>
    <xf numFmtId="164" fontId="1" fillId="2" borderId="10" xfId="0" applyNumberFormat="1" applyFont="1" applyFill="1" applyBorder="1"/>
    <xf numFmtId="164" fontId="1" fillId="2" borderId="9" xfId="0" applyNumberFormat="1" applyFont="1" applyFill="1" applyBorder="1"/>
    <xf numFmtId="0" fontId="0" fillId="2" borderId="6" xfId="0" applyFill="1" applyBorder="1"/>
    <xf numFmtId="0" fontId="0" fillId="2" borderId="7" xfId="0" applyFill="1" applyBorder="1"/>
    <xf numFmtId="0" fontId="0" fillId="2" borderId="8" xfId="0" applyFill="1" applyBorder="1"/>
    <xf numFmtId="0" fontId="1" fillId="3" borderId="22" xfId="0"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0" xfId="0" quotePrefix="1" applyFont="1" applyAlignment="1">
      <alignment horizontal="right"/>
    </xf>
    <xf numFmtId="0" fontId="1" fillId="0" borderId="0" xfId="0" applyFont="1" applyAlignment="1">
      <alignment horizontal="right"/>
    </xf>
    <xf numFmtId="0" fontId="5"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center"/>
    </xf>
    <xf numFmtId="0" fontId="1" fillId="2" borderId="0" xfId="0" applyFont="1" applyFill="1" applyAlignment="1">
      <alignment horizontal="center"/>
    </xf>
    <xf numFmtId="0" fontId="0" fillId="0" borderId="0" xfId="0" applyAlignment="1">
      <alignment horizontal="center" vertical="center" wrapText="1"/>
    </xf>
    <xf numFmtId="164" fontId="0" fillId="2" borderId="0" xfId="0" applyNumberFormat="1" applyFill="1"/>
    <xf numFmtId="0" fontId="11" fillId="0" borderId="0" xfId="0" applyFont="1" applyAlignment="1">
      <alignment horizontal="left"/>
    </xf>
    <xf numFmtId="0" fontId="1" fillId="2" borderId="15" xfId="0" quotePrefix="1" applyFont="1" applyFill="1" applyBorder="1" applyAlignment="1">
      <alignment horizontal="center"/>
    </xf>
    <xf numFmtId="0" fontId="0" fillId="2" borderId="15" xfId="0" applyFill="1" applyBorder="1" applyAlignment="1">
      <alignment horizontal="center"/>
    </xf>
    <xf numFmtId="0" fontId="3" fillId="2" borderId="24" xfId="0" applyFont="1" applyFill="1" applyBorder="1" applyAlignment="1">
      <alignment horizontal="center" vertical="center"/>
    </xf>
    <xf numFmtId="0" fontId="3" fillId="2" borderId="30" xfId="0" applyFont="1" applyFill="1" applyBorder="1" applyAlignment="1" applyProtection="1">
      <alignment horizontal="center" vertical="center"/>
      <protection hidden="1"/>
    </xf>
    <xf numFmtId="0" fontId="3" fillId="2" borderId="31" xfId="0" applyFont="1" applyFill="1" applyBorder="1" applyAlignment="1" applyProtection="1">
      <alignment horizontal="center" vertical="center"/>
      <protection hidden="1"/>
    </xf>
    <xf numFmtId="0" fontId="1" fillId="2" borderId="16" xfId="0" applyFont="1" applyFill="1" applyBorder="1" applyAlignment="1">
      <alignment horizontal="center"/>
    </xf>
    <xf numFmtId="0" fontId="0" fillId="2" borderId="16" xfId="0" applyFill="1" applyBorder="1" applyAlignment="1">
      <alignment horizontal="center"/>
    </xf>
    <xf numFmtId="0" fontId="3" fillId="2" borderId="25" xfId="0" applyFont="1" applyFill="1" applyBorder="1" applyAlignment="1">
      <alignment horizontal="center" vertical="center"/>
    </xf>
    <xf numFmtId="0" fontId="3" fillId="2" borderId="14" xfId="0" applyFont="1" applyFill="1" applyBorder="1" applyAlignment="1" applyProtection="1">
      <alignment horizontal="center" vertical="center"/>
      <protection hidden="1"/>
    </xf>
    <xf numFmtId="0" fontId="3" fillId="2" borderId="26" xfId="0" applyFont="1" applyFill="1" applyBorder="1" applyAlignment="1" applyProtection="1">
      <alignment horizontal="center" vertical="center"/>
      <protection hidden="1"/>
    </xf>
    <xf numFmtId="0" fontId="0" fillId="2" borderId="16" xfId="0" applyFill="1" applyBorder="1" applyAlignment="1">
      <alignment horizontal="center" vertical="center" wrapText="1"/>
    </xf>
    <xf numFmtId="0" fontId="1" fillId="2" borderId="17" xfId="0" applyFont="1" applyFill="1" applyBorder="1" applyAlignment="1">
      <alignment horizontal="center"/>
    </xf>
    <xf numFmtId="0" fontId="0" fillId="2" borderId="17" xfId="0" applyFill="1" applyBorder="1" applyAlignment="1">
      <alignment horizontal="center" vertical="center" wrapText="1"/>
    </xf>
    <xf numFmtId="0" fontId="3" fillId="2" borderId="27" xfId="0" applyFont="1" applyFill="1" applyBorder="1" applyAlignment="1">
      <alignment horizontal="center" vertical="center"/>
    </xf>
    <xf numFmtId="0" fontId="3" fillId="2" borderId="28" xfId="0" applyFont="1" applyFill="1" applyBorder="1" applyAlignment="1" applyProtection="1">
      <alignment horizontal="center" vertical="center"/>
      <protection hidden="1"/>
    </xf>
    <xf numFmtId="0" fontId="3" fillId="2" borderId="29" xfId="0" applyFont="1" applyFill="1" applyBorder="1" applyAlignment="1" applyProtection="1">
      <alignment horizontal="center" vertical="center"/>
      <protection hidden="1"/>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18"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0" xfId="0" applyFont="1" applyFill="1" applyAlignment="1">
      <alignment wrapText="1"/>
    </xf>
    <xf numFmtId="0" fontId="1" fillId="2" borderId="21" xfId="0" applyFont="1" applyFill="1" applyBorder="1" applyAlignment="1">
      <alignment horizontal="center" vertical="center" wrapText="1"/>
    </xf>
    <xf numFmtId="167" fontId="6" fillId="0" borderId="13" xfId="0" applyNumberFormat="1" applyFont="1" applyBorder="1" applyAlignment="1" applyProtection="1">
      <alignment horizontal="center"/>
      <protection locked="0"/>
    </xf>
    <xf numFmtId="0" fontId="12" fillId="0" borderId="0" xfId="0" applyFont="1" applyAlignment="1">
      <alignment vertical="center"/>
    </xf>
    <xf numFmtId="0" fontId="3" fillId="2" borderId="9" xfId="0" applyFont="1" applyFill="1" applyBorder="1" applyAlignment="1">
      <alignment horizontal="justify" vertical="center"/>
    </xf>
    <xf numFmtId="0" fontId="1" fillId="2" borderId="19" xfId="0" applyFont="1" applyFill="1" applyBorder="1" applyAlignment="1">
      <alignment horizontal="center" vertical="center" wrapText="1"/>
    </xf>
    <xf numFmtId="0" fontId="1" fillId="2" borderId="19" xfId="0" applyFont="1" applyFill="1" applyBorder="1" applyAlignment="1">
      <alignment horizontal="center" vertical="center"/>
    </xf>
    <xf numFmtId="0" fontId="5"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32" xfId="0" applyFont="1" applyBorder="1" applyAlignment="1">
      <alignment horizontal="center" vertical="center"/>
    </xf>
    <xf numFmtId="164" fontId="1" fillId="4" borderId="11" xfId="0" applyNumberFormat="1" applyFont="1" applyFill="1" applyBorder="1" applyProtection="1">
      <protection hidden="1"/>
    </xf>
    <xf numFmtId="164" fontId="1" fillId="4" borderId="12" xfId="0" applyNumberFormat="1" applyFont="1" applyFill="1" applyBorder="1" applyProtection="1">
      <protection hidden="1"/>
    </xf>
    <xf numFmtId="164" fontId="1" fillId="4" borderId="13" xfId="0" applyNumberFormat="1" applyFont="1" applyFill="1" applyBorder="1" applyProtection="1">
      <protection hidden="1"/>
    </xf>
    <xf numFmtId="0" fontId="2" fillId="2" borderId="9" xfId="0" applyFont="1" applyFill="1" applyBorder="1" applyAlignment="1">
      <alignment horizontal="center"/>
    </xf>
    <xf numFmtId="0" fontId="13" fillId="0" borderId="0" xfId="0" applyFont="1" applyAlignment="1">
      <alignment vertical="center"/>
    </xf>
    <xf numFmtId="0" fontId="6" fillId="0" borderId="0" xfId="0" applyFont="1" applyAlignment="1">
      <alignment vertical="top"/>
    </xf>
  </cellXfs>
  <cellStyles count="1">
    <cellStyle name="Normal" xfId="0" builtinId="0"/>
  </cellStyles>
  <dxfs count="4">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233949</xdr:colOff>
      <xdr:row>10</xdr:row>
      <xdr:rowOff>401054</xdr:rowOff>
    </xdr:from>
    <xdr:to>
      <xdr:col>8</xdr:col>
      <xdr:colOff>635000</xdr:colOff>
      <xdr:row>20</xdr:row>
      <xdr:rowOff>222807</xdr:rowOff>
    </xdr:to>
    <xdr:sp macro="" textlink="">
      <xdr:nvSpPr>
        <xdr:cNvPr id="2" name="Circle: Hollow 1">
          <a:extLst>
            <a:ext uri="{FF2B5EF4-FFF2-40B4-BE49-F238E27FC236}">
              <a16:creationId xmlns:a16="http://schemas.microsoft.com/office/drawing/2014/main" id="{240A8DF6-6BAA-430D-B6B3-0E3AD53E8AC4}"/>
            </a:ext>
          </a:extLst>
        </xdr:cNvPr>
        <xdr:cNvSpPr/>
      </xdr:nvSpPr>
      <xdr:spPr>
        <a:xfrm>
          <a:off x="3275265" y="2595703"/>
          <a:ext cx="2851928" cy="2573420"/>
        </a:xfrm>
        <a:prstGeom prst="donut">
          <a:avLst>
            <a:gd name="adj" fmla="val 12133"/>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221691</xdr:colOff>
      <xdr:row>13</xdr:row>
      <xdr:rowOff>173231</xdr:rowOff>
    </xdr:from>
    <xdr:to>
      <xdr:col>6</xdr:col>
      <xdr:colOff>245086</xdr:colOff>
      <xdr:row>16</xdr:row>
      <xdr:rowOff>55702</xdr:rowOff>
    </xdr:to>
    <xdr:sp macro="" textlink="">
      <xdr:nvSpPr>
        <xdr:cNvPr id="3" name="Arrow: Right 2">
          <a:extLst>
            <a:ext uri="{FF2B5EF4-FFF2-40B4-BE49-F238E27FC236}">
              <a16:creationId xmlns:a16="http://schemas.microsoft.com/office/drawing/2014/main" id="{29F5FF97-5807-4924-8509-B8D545DE5B67}"/>
            </a:ext>
          </a:extLst>
        </xdr:cNvPr>
        <xdr:cNvSpPr/>
      </xdr:nvSpPr>
      <xdr:spPr>
        <a:xfrm>
          <a:off x="2806252" y="3727003"/>
          <a:ext cx="647255" cy="484050"/>
        </a:xfrm>
        <a:prstGeom prst="rightArrow">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GB" sz="1100"/>
        </a:p>
      </xdr:txBody>
    </xdr:sp>
    <xdr:clientData/>
  </xdr:twoCellAnchor>
  <xdr:twoCellAnchor>
    <xdr:from>
      <xdr:col>8</xdr:col>
      <xdr:colOff>518585</xdr:colOff>
      <xdr:row>13</xdr:row>
      <xdr:rowOff>183256</xdr:rowOff>
    </xdr:from>
    <xdr:to>
      <xdr:col>9</xdr:col>
      <xdr:colOff>272431</xdr:colOff>
      <xdr:row>16</xdr:row>
      <xdr:rowOff>100262</xdr:rowOff>
    </xdr:to>
    <xdr:sp macro="" textlink="">
      <xdr:nvSpPr>
        <xdr:cNvPr id="4" name="Arrow: Right 3">
          <a:extLst>
            <a:ext uri="{FF2B5EF4-FFF2-40B4-BE49-F238E27FC236}">
              <a16:creationId xmlns:a16="http://schemas.microsoft.com/office/drawing/2014/main" id="{77CF5B11-84F5-4992-9C46-E2D4286C8CFF}"/>
            </a:ext>
          </a:extLst>
        </xdr:cNvPr>
        <xdr:cNvSpPr/>
      </xdr:nvSpPr>
      <xdr:spPr>
        <a:xfrm>
          <a:off x="6010778" y="3737028"/>
          <a:ext cx="723057" cy="518585"/>
        </a:xfrm>
        <a:prstGeom prst="rightArrow">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GB" sz="1100"/>
        </a:p>
      </xdr:txBody>
    </xdr:sp>
    <xdr:clientData/>
  </xdr:twoCellAnchor>
  <xdr:twoCellAnchor>
    <xdr:from>
      <xdr:col>7</xdr:col>
      <xdr:colOff>116973</xdr:colOff>
      <xdr:row>10</xdr:row>
      <xdr:rowOff>11140</xdr:rowOff>
    </xdr:from>
    <xdr:to>
      <xdr:col>7</xdr:col>
      <xdr:colOff>600822</xdr:colOff>
      <xdr:row>10</xdr:row>
      <xdr:rowOff>405060</xdr:rowOff>
    </xdr:to>
    <xdr:sp macro="" textlink="">
      <xdr:nvSpPr>
        <xdr:cNvPr id="5" name="Arrow: Right 4">
          <a:extLst>
            <a:ext uri="{FF2B5EF4-FFF2-40B4-BE49-F238E27FC236}">
              <a16:creationId xmlns:a16="http://schemas.microsoft.com/office/drawing/2014/main" id="{565CA7E8-F65E-4908-AF98-85A95B0162E1}"/>
            </a:ext>
          </a:extLst>
        </xdr:cNvPr>
        <xdr:cNvSpPr/>
      </xdr:nvSpPr>
      <xdr:spPr>
        <a:xfrm rot="5400000">
          <a:off x="4528956" y="2160824"/>
          <a:ext cx="393920" cy="483849"/>
        </a:xfrm>
        <a:prstGeom prst="rightArrow">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GB" sz="1100"/>
        </a:p>
      </xdr:txBody>
    </xdr:sp>
    <xdr:clientData/>
  </xdr:twoCellAnchor>
  <xdr:twoCellAnchor>
    <xdr:from>
      <xdr:col>7</xdr:col>
      <xdr:colOff>115303</xdr:colOff>
      <xdr:row>20</xdr:row>
      <xdr:rowOff>158755</xdr:rowOff>
    </xdr:from>
    <xdr:to>
      <xdr:col>7</xdr:col>
      <xdr:colOff>588567</xdr:colOff>
      <xdr:row>20</xdr:row>
      <xdr:rowOff>596674</xdr:rowOff>
    </xdr:to>
    <xdr:sp macro="" textlink="">
      <xdr:nvSpPr>
        <xdr:cNvPr id="6" name="Arrow: Right 5">
          <a:extLst>
            <a:ext uri="{FF2B5EF4-FFF2-40B4-BE49-F238E27FC236}">
              <a16:creationId xmlns:a16="http://schemas.microsoft.com/office/drawing/2014/main" id="{FCE43F7E-3E76-4342-ACC8-E111CB7826E8}"/>
            </a:ext>
          </a:extLst>
        </xdr:cNvPr>
        <xdr:cNvSpPr/>
      </xdr:nvSpPr>
      <xdr:spPr>
        <a:xfrm rot="5400000">
          <a:off x="4499993" y="5087399"/>
          <a:ext cx="437919" cy="473264"/>
        </a:xfrm>
        <a:prstGeom prst="rightArrow">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GB" sz="1100"/>
        </a:p>
      </xdr:txBody>
    </xdr:sp>
    <xdr:clientData/>
  </xdr:twoCellAnchor>
  <xdr:twoCellAnchor editAs="oneCell">
    <xdr:from>
      <xdr:col>0</xdr:col>
      <xdr:colOff>0</xdr:colOff>
      <xdr:row>0</xdr:row>
      <xdr:rowOff>0</xdr:rowOff>
    </xdr:from>
    <xdr:to>
      <xdr:col>2</xdr:col>
      <xdr:colOff>178245</xdr:colOff>
      <xdr:row>1</xdr:row>
      <xdr:rowOff>44946</xdr:rowOff>
    </xdr:to>
    <xdr:pic>
      <xdr:nvPicPr>
        <xdr:cNvPr id="8" name="Picture 7">
          <a:extLst>
            <a:ext uri="{FF2B5EF4-FFF2-40B4-BE49-F238E27FC236}">
              <a16:creationId xmlns:a16="http://schemas.microsoft.com/office/drawing/2014/main" id="{A0EEC779-FDF6-E9EE-C51C-0291F8C71EC9}"/>
            </a:ext>
          </a:extLst>
        </xdr:cNvPr>
        <xdr:cNvPicPr>
          <a:picLocks noChangeAspect="1"/>
        </xdr:cNvPicPr>
      </xdr:nvPicPr>
      <xdr:blipFill>
        <a:blip xmlns:r="http://schemas.openxmlformats.org/officeDocument/2006/relationships" r:embed="rId1"/>
        <a:stretch>
          <a:fillRect/>
        </a:stretch>
      </xdr:blipFill>
      <xdr:spPr>
        <a:xfrm>
          <a:off x="0" y="0"/>
          <a:ext cx="657280" cy="6019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393700</xdr:colOff>
      <xdr:row>0</xdr:row>
      <xdr:rowOff>183948</xdr:rowOff>
    </xdr:from>
    <xdr:to>
      <xdr:col>8</xdr:col>
      <xdr:colOff>142875</xdr:colOff>
      <xdr:row>20</xdr:row>
      <xdr:rowOff>109339</xdr:rowOff>
    </xdr:to>
    <xdr:pic>
      <xdr:nvPicPr>
        <xdr:cNvPr id="9" name="Picture 8">
          <a:extLst>
            <a:ext uri="{FF2B5EF4-FFF2-40B4-BE49-F238E27FC236}">
              <a16:creationId xmlns:a16="http://schemas.microsoft.com/office/drawing/2014/main" id="{49DE3546-5694-B3C4-7026-07132DE9D1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300" y="183948"/>
          <a:ext cx="4016375" cy="360839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355600</xdr:colOff>
      <xdr:row>1</xdr:row>
      <xdr:rowOff>63500</xdr:rowOff>
    </xdr:from>
    <xdr:to>
      <xdr:col>8</xdr:col>
      <xdr:colOff>288908</xdr:colOff>
      <xdr:row>21</xdr:row>
      <xdr:rowOff>1838</xdr:rowOff>
    </xdr:to>
    <xdr:pic>
      <xdr:nvPicPr>
        <xdr:cNvPr id="4" name="Picture 3">
          <a:extLst>
            <a:ext uri="{FF2B5EF4-FFF2-40B4-BE49-F238E27FC236}">
              <a16:creationId xmlns:a16="http://schemas.microsoft.com/office/drawing/2014/main" id="{ED175A35-3FFD-DDAD-FBA2-538B2533A78C}"/>
            </a:ext>
          </a:extLst>
        </xdr:cNvPr>
        <xdr:cNvPicPr>
          <a:picLocks noChangeAspect="1"/>
        </xdr:cNvPicPr>
      </xdr:nvPicPr>
      <xdr:blipFill>
        <a:blip xmlns:r="http://schemas.openxmlformats.org/officeDocument/2006/relationships" r:embed="rId1"/>
        <a:stretch>
          <a:fillRect/>
        </a:stretch>
      </xdr:blipFill>
      <xdr:spPr>
        <a:xfrm>
          <a:off x="965200" y="247650"/>
          <a:ext cx="4200508" cy="36213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6350</xdr:colOff>
      <xdr:row>3</xdr:row>
      <xdr:rowOff>160702</xdr:rowOff>
    </xdr:from>
    <xdr:to>
      <xdr:col>12</xdr:col>
      <xdr:colOff>527050</xdr:colOff>
      <xdr:row>15</xdr:row>
      <xdr:rowOff>57150</xdr:rowOff>
    </xdr:to>
    <xdr:pic>
      <xdr:nvPicPr>
        <xdr:cNvPr id="5" name="Picture 4">
          <a:extLst>
            <a:ext uri="{FF2B5EF4-FFF2-40B4-BE49-F238E27FC236}">
              <a16:creationId xmlns:a16="http://schemas.microsoft.com/office/drawing/2014/main" id="{DBFF2C36-C109-FBFB-ECCC-C84240606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5550" y="713152"/>
          <a:ext cx="6616700" cy="2106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C90B8-48E9-4222-96E8-4576E811650D}">
  <sheetPr>
    <pageSetUpPr fitToPage="1"/>
  </sheetPr>
  <dimension ref="A1:W30"/>
  <sheetViews>
    <sheetView showGridLines="0" tabSelected="1" zoomScale="57" workbookViewId="0">
      <selection activeCell="C8" sqref="C8"/>
    </sheetView>
  </sheetViews>
  <sheetFormatPr defaultRowHeight="14.5" x14ac:dyDescent="0.35"/>
  <cols>
    <col min="1" max="1" width="3.08984375" customWidth="1"/>
    <col min="2" max="2" width="3.81640625" customWidth="1"/>
    <col min="3" max="3" width="22.7265625" customWidth="1"/>
    <col min="4" max="4" width="13.6328125" bestFit="1" customWidth="1"/>
    <col min="5" max="5" width="3.453125" customWidth="1"/>
    <col min="6" max="6" width="5.36328125" customWidth="1"/>
    <col min="7" max="7" width="19" customWidth="1"/>
    <col min="8" max="8" width="16.1796875" bestFit="1" customWidth="1"/>
    <col min="9" max="9" width="13.90625" customWidth="1"/>
    <col min="10" max="10" width="4.08984375" customWidth="1"/>
    <col min="11" max="11" width="3.08984375" customWidth="1"/>
    <col min="12" max="12" width="21.7265625" customWidth="1"/>
    <col min="13" max="13" width="13.6328125" bestFit="1" customWidth="1"/>
    <col min="14" max="14" width="3.08984375" customWidth="1"/>
    <col min="15" max="15" width="9.453125" customWidth="1"/>
    <col min="16" max="16" width="10.90625" style="32" bestFit="1" customWidth="1"/>
    <col min="17" max="17" width="48.08984375" style="32" bestFit="1" customWidth="1"/>
    <col min="18" max="18" width="13.26953125" style="35" customWidth="1"/>
    <col min="19" max="19" width="12.90625" style="35" customWidth="1"/>
    <col min="20" max="20" width="13.453125" style="35" customWidth="1"/>
    <col min="21" max="21" width="12.81640625" style="35" customWidth="1"/>
    <col min="22" max="22" width="13.7265625" style="35" customWidth="1"/>
    <col min="23" max="23" width="13.26953125" style="35" customWidth="1"/>
    <col min="27" max="27" width="38.54296875" bestFit="1" customWidth="1"/>
  </cols>
  <sheetData>
    <row r="1" spans="1:23" ht="44" customHeight="1" thickBot="1" x14ac:dyDescent="0.45">
      <c r="A1" s="31"/>
      <c r="C1" s="109" t="s">
        <v>110</v>
      </c>
      <c r="Q1" s="33" t="s">
        <v>54</v>
      </c>
      <c r="R1" s="34"/>
    </row>
    <row r="2" spans="1:23" ht="20.5" thickBot="1" x14ac:dyDescent="0.45">
      <c r="A2" s="36" t="s">
        <v>84</v>
      </c>
      <c r="C2" s="37"/>
      <c r="D2" s="37"/>
      <c r="F2" s="38"/>
      <c r="G2" s="39"/>
      <c r="H2" s="39"/>
      <c r="I2" s="39"/>
      <c r="J2" s="40"/>
      <c r="Q2" s="91"/>
    </row>
    <row r="3" spans="1:23" ht="29" x14ac:dyDescent="0.35">
      <c r="A3" s="110" t="s">
        <v>85</v>
      </c>
      <c r="F3" s="41"/>
      <c r="G3" s="42" t="s">
        <v>11</v>
      </c>
      <c r="H3" s="43" t="s">
        <v>11</v>
      </c>
      <c r="I3" s="44" t="s">
        <v>14</v>
      </c>
      <c r="J3" s="45"/>
    </row>
    <row r="4" spans="1:23" ht="19.5" customHeight="1" thickBot="1" x14ac:dyDescent="0.45">
      <c r="A4" s="46"/>
      <c r="F4" s="41"/>
      <c r="G4" s="47"/>
      <c r="H4" s="48" t="s">
        <v>1</v>
      </c>
      <c r="I4" s="48" t="s">
        <v>27</v>
      </c>
      <c r="J4" s="45"/>
      <c r="P4"/>
      <c r="Q4"/>
    </row>
    <row r="5" spans="1:23" x14ac:dyDescent="0.35">
      <c r="F5" s="41"/>
      <c r="G5" s="47" t="s">
        <v>12</v>
      </c>
      <c r="H5" s="6">
        <v>0</v>
      </c>
      <c r="I5" s="6">
        <v>0</v>
      </c>
      <c r="J5" s="45"/>
    </row>
    <row r="6" spans="1:23" x14ac:dyDescent="0.35">
      <c r="F6" s="41"/>
      <c r="G6" s="47" t="s">
        <v>13</v>
      </c>
      <c r="H6" s="7">
        <v>0</v>
      </c>
      <c r="I6" s="7">
        <v>0</v>
      </c>
      <c r="J6" s="45"/>
    </row>
    <row r="7" spans="1:23" x14ac:dyDescent="0.35">
      <c r="F7" s="41"/>
      <c r="G7" s="47" t="s">
        <v>3</v>
      </c>
      <c r="H7" s="7">
        <v>0</v>
      </c>
      <c r="I7" s="7">
        <v>0</v>
      </c>
      <c r="J7" s="45"/>
    </row>
    <row r="8" spans="1:23" ht="19" thickBot="1" x14ac:dyDescent="0.5">
      <c r="F8" s="41"/>
      <c r="G8" s="47" t="s">
        <v>19</v>
      </c>
      <c r="H8" s="7">
        <v>0</v>
      </c>
      <c r="I8" s="7">
        <v>0</v>
      </c>
      <c r="J8" s="45"/>
      <c r="P8" s="66" t="s">
        <v>86</v>
      </c>
    </row>
    <row r="9" spans="1:23" ht="15" thickBot="1" x14ac:dyDescent="0.4">
      <c r="F9" s="41"/>
      <c r="G9" s="49"/>
      <c r="H9" s="50">
        <f>SUM(H5:H8)</f>
        <v>0</v>
      </c>
      <c r="I9" s="51">
        <f>SUM(I5:I8)</f>
        <v>0</v>
      </c>
      <c r="J9" s="45"/>
    </row>
    <row r="10" spans="1:23" ht="15" thickBot="1" x14ac:dyDescent="0.4">
      <c r="F10" s="52"/>
      <c r="G10" s="53"/>
      <c r="H10" s="53"/>
      <c r="I10" s="53"/>
      <c r="J10" s="54"/>
    </row>
    <row r="11" spans="1:23" ht="62.5" customHeight="1" thickBot="1" x14ac:dyDescent="0.4">
      <c r="P11" s="85" t="s">
        <v>47</v>
      </c>
      <c r="Q11" s="86" t="s">
        <v>44</v>
      </c>
      <c r="R11" s="87" t="s">
        <v>40</v>
      </c>
      <c r="S11" s="94" t="s">
        <v>41</v>
      </c>
      <c r="T11" s="94"/>
      <c r="U11" s="95" t="s">
        <v>42</v>
      </c>
      <c r="V11" s="95"/>
      <c r="W11" s="88" t="s">
        <v>43</v>
      </c>
    </row>
    <row r="12" spans="1:23" ht="15" thickBot="1" x14ac:dyDescent="0.4">
      <c r="B12" s="38"/>
      <c r="C12" s="39"/>
      <c r="D12" s="39"/>
      <c r="E12" s="40"/>
      <c r="K12" s="38"/>
      <c r="L12" s="39"/>
      <c r="M12" s="39"/>
      <c r="N12" s="40"/>
    </row>
    <row r="13" spans="1:23" ht="31" thickBot="1" x14ac:dyDescent="0.55000000000000004">
      <c r="B13" s="41"/>
      <c r="C13" s="89" t="s">
        <v>57</v>
      </c>
      <c r="D13" s="44" t="s">
        <v>59</v>
      </c>
      <c r="E13" s="45"/>
      <c r="G13" s="11"/>
      <c r="H13" s="34" t="s">
        <v>26</v>
      </c>
      <c r="K13" s="41"/>
      <c r="L13" s="89" t="s">
        <v>58</v>
      </c>
      <c r="M13" s="63" t="s">
        <v>27</v>
      </c>
      <c r="N13" s="45"/>
      <c r="P13" s="83" t="s">
        <v>26</v>
      </c>
      <c r="Q13" s="84" t="s">
        <v>45</v>
      </c>
      <c r="R13" s="90" t="s">
        <v>34</v>
      </c>
      <c r="S13" s="55" t="s">
        <v>35</v>
      </c>
      <c r="T13" s="56" t="s">
        <v>36</v>
      </c>
      <c r="U13" s="56" t="s">
        <v>37</v>
      </c>
      <c r="V13" s="56" t="s">
        <v>38</v>
      </c>
      <c r="W13" s="57" t="s">
        <v>39</v>
      </c>
    </row>
    <row r="14" spans="1:23" ht="16" thickBot="1" x14ac:dyDescent="0.4">
      <c r="B14" s="41"/>
      <c r="C14" s="47"/>
      <c r="D14" s="47"/>
      <c r="E14" s="45"/>
      <c r="G14" s="58" t="s">
        <v>21</v>
      </c>
      <c r="H14" s="105">
        <f>+D19+I9-M19-I28</f>
        <v>0</v>
      </c>
      <c r="K14" s="41"/>
      <c r="L14" s="47"/>
      <c r="M14" s="47"/>
      <c r="N14" s="45"/>
      <c r="P14" s="67" t="s">
        <v>21</v>
      </c>
      <c r="Q14" s="68" t="s">
        <v>30</v>
      </c>
      <c r="R14" s="69" t="s">
        <v>46</v>
      </c>
      <c r="S14" s="70" t="str">
        <f>IF($H$14&gt;0,"1","0")</f>
        <v>0</v>
      </c>
      <c r="T14" s="70" t="str">
        <f>IF($H$14&gt;0,"1","0")</f>
        <v>0</v>
      </c>
      <c r="U14" s="70" t="str">
        <f>IF($H$14&gt;0,"1","0")</f>
        <v>0</v>
      </c>
      <c r="V14" s="70" t="str">
        <f>IF($H$14&gt;0,"1","0")</f>
        <v>0</v>
      </c>
      <c r="W14" s="71" t="str">
        <f>IF($H$14&gt;0,"1","0")</f>
        <v>0</v>
      </c>
    </row>
    <row r="15" spans="1:23" ht="15.5" x14ac:dyDescent="0.35">
      <c r="B15" s="41"/>
      <c r="C15" s="47" t="s">
        <v>0</v>
      </c>
      <c r="D15" s="6">
        <v>0</v>
      </c>
      <c r="E15" s="45"/>
      <c r="G15" s="59" t="s">
        <v>18</v>
      </c>
      <c r="H15" s="9">
        <f>IFERROR(+H5/((M19+I28)/12),0)</f>
        <v>0</v>
      </c>
      <c r="K15" s="41"/>
      <c r="L15" s="47" t="s">
        <v>10</v>
      </c>
      <c r="M15" s="6">
        <v>0</v>
      </c>
      <c r="N15" s="45"/>
      <c r="P15" s="72" t="s">
        <v>18</v>
      </c>
      <c r="Q15" s="73" t="s">
        <v>50</v>
      </c>
      <c r="R15" s="74" t="s">
        <v>46</v>
      </c>
      <c r="S15" s="75" t="str">
        <f>IF($H$15&gt;=3,"1","0")</f>
        <v>0</v>
      </c>
      <c r="T15" s="75" t="str">
        <f>IF($H$15&gt;=3,"1","0")</f>
        <v>0</v>
      </c>
      <c r="U15" s="75" t="str">
        <f>IF($H$15&gt;=6,"1","0")</f>
        <v>0</v>
      </c>
      <c r="V15" s="75" t="str">
        <f>IF($H$15&gt;=12,"1","0")</f>
        <v>0</v>
      </c>
      <c r="W15" s="76" t="str">
        <f>IF($H$15&gt;=12,"1","0")</f>
        <v>0</v>
      </c>
    </row>
    <row r="16" spans="1:23" ht="15.5" x14ac:dyDescent="0.35">
      <c r="B16" s="41"/>
      <c r="C16" s="47" t="s">
        <v>2</v>
      </c>
      <c r="D16" s="7">
        <v>0</v>
      </c>
      <c r="E16" s="45"/>
      <c r="G16" s="59" t="s">
        <v>22</v>
      </c>
      <c r="H16" s="106">
        <f>H26</f>
        <v>0</v>
      </c>
      <c r="K16" s="41"/>
      <c r="L16" s="47" t="s">
        <v>5</v>
      </c>
      <c r="M16" s="7">
        <v>0</v>
      </c>
      <c r="N16" s="45"/>
      <c r="P16" s="72" t="s">
        <v>22</v>
      </c>
      <c r="Q16" s="77" t="s">
        <v>31</v>
      </c>
      <c r="R16" s="74" t="s">
        <v>46</v>
      </c>
      <c r="S16" s="75" t="str">
        <f>IF($H$16=0,"1","0")</f>
        <v>1</v>
      </c>
      <c r="T16" s="75" t="str">
        <f>IF($H$16=0,"1","0")</f>
        <v>1</v>
      </c>
      <c r="U16" s="75" t="str">
        <f>IF($H$16=0,"1","0")</f>
        <v>1</v>
      </c>
      <c r="V16" s="75" t="str">
        <f>IF($H$16=0,"1","0")</f>
        <v>1</v>
      </c>
      <c r="W16" s="76" t="str">
        <f>IF($H$16=0,"1","0")</f>
        <v>1</v>
      </c>
    </row>
    <row r="17" spans="2:23" ht="15.5" x14ac:dyDescent="0.35">
      <c r="B17" s="41"/>
      <c r="C17" s="47" t="s">
        <v>7</v>
      </c>
      <c r="D17" s="7">
        <v>0</v>
      </c>
      <c r="E17" s="45"/>
      <c r="G17" s="59" t="s">
        <v>17</v>
      </c>
      <c r="H17" s="106">
        <f>+H28</f>
        <v>0</v>
      </c>
      <c r="K17" s="41"/>
      <c r="L17" s="47" t="s">
        <v>4</v>
      </c>
      <c r="M17" s="7">
        <v>0</v>
      </c>
      <c r="N17" s="45"/>
      <c r="P17" s="72" t="s">
        <v>17</v>
      </c>
      <c r="Q17" s="77" t="s">
        <v>32</v>
      </c>
      <c r="R17" s="74" t="s">
        <v>46</v>
      </c>
      <c r="S17" s="75" t="str">
        <f>IF($H$17=0,"1","0")</f>
        <v>1</v>
      </c>
      <c r="T17" s="75" t="str">
        <f>IF($H$17=0,"1","0")</f>
        <v>1</v>
      </c>
      <c r="U17" s="75" t="str">
        <f>IF($H$17=0,"1","0")</f>
        <v>1</v>
      </c>
      <c r="V17" s="75" t="str">
        <f>IF($H$17=0,"1","0")</f>
        <v>1</v>
      </c>
      <c r="W17" s="76" t="str">
        <f>IF($H$17=0,"1","0")</f>
        <v>1</v>
      </c>
    </row>
    <row r="18" spans="2:23" ht="16" thickBot="1" x14ac:dyDescent="0.4">
      <c r="B18" s="41"/>
      <c r="C18" s="47" t="s">
        <v>8</v>
      </c>
      <c r="D18" s="8">
        <v>0</v>
      </c>
      <c r="E18" s="45"/>
      <c r="G18" s="59" t="s">
        <v>16</v>
      </c>
      <c r="H18" s="107">
        <f>+I9-M19-I28</f>
        <v>0</v>
      </c>
      <c r="K18" s="41"/>
      <c r="L18" s="47" t="s">
        <v>8</v>
      </c>
      <c r="M18" s="7">
        <v>0</v>
      </c>
      <c r="N18" s="45"/>
      <c r="P18" s="78" t="s">
        <v>16</v>
      </c>
      <c r="Q18" s="79" t="s">
        <v>33</v>
      </c>
      <c r="R18" s="80" t="s">
        <v>46</v>
      </c>
      <c r="S18" s="81" t="str">
        <f>IF($H$18&gt;0,"1","0")</f>
        <v>0</v>
      </c>
      <c r="T18" s="81" t="str">
        <f>IF($H$18&gt;0,"1","0")</f>
        <v>0</v>
      </c>
      <c r="U18" s="81" t="str">
        <f>IF($H$18&gt;0,"1","0")</f>
        <v>0</v>
      </c>
      <c r="V18" s="81" t="str">
        <f>IF($H$18&gt;0,"1","0")</f>
        <v>0</v>
      </c>
      <c r="W18" s="82" t="str">
        <f>IF($H$18&gt;0,"1","0")</f>
        <v>0</v>
      </c>
    </row>
    <row r="19" spans="2:23" ht="15" thickBot="1" x14ac:dyDescent="0.4">
      <c r="B19" s="41"/>
      <c r="C19" s="49" t="s">
        <v>25</v>
      </c>
      <c r="D19" s="51">
        <f>SUM(D15:D18)</f>
        <v>0</v>
      </c>
      <c r="E19" s="45"/>
      <c r="K19" s="41"/>
      <c r="L19" s="49" t="s">
        <v>25</v>
      </c>
      <c r="M19" s="51">
        <f>SUM(M15:M18)</f>
        <v>0</v>
      </c>
      <c r="N19" s="45"/>
    </row>
    <row r="20" spans="2:23" ht="16" thickBot="1" x14ac:dyDescent="0.4">
      <c r="B20" s="52"/>
      <c r="C20" s="53"/>
      <c r="D20" s="53"/>
      <c r="E20" s="54"/>
      <c r="K20" s="52"/>
      <c r="L20" s="53"/>
      <c r="M20" s="53"/>
      <c r="N20" s="54"/>
      <c r="P20" s="60" t="s">
        <v>48</v>
      </c>
    </row>
    <row r="21" spans="2:23" ht="48" customHeight="1" thickBot="1" x14ac:dyDescent="0.4">
      <c r="P21" s="96" t="s">
        <v>49</v>
      </c>
      <c r="Q21" s="96"/>
      <c r="R21" s="96"/>
      <c r="S21" s="96"/>
      <c r="T21" s="96"/>
      <c r="U21" s="96"/>
      <c r="V21" s="96"/>
      <c r="W21" s="96"/>
    </row>
    <row r="22" spans="2:23" ht="15.5" x14ac:dyDescent="0.35">
      <c r="F22" s="38"/>
      <c r="G22" s="39"/>
      <c r="H22" s="39"/>
      <c r="I22" s="39"/>
      <c r="J22" s="40"/>
      <c r="P22" s="60" t="s">
        <v>61</v>
      </c>
      <c r="S22" s="61"/>
      <c r="T22" s="61"/>
      <c r="U22" s="61"/>
      <c r="V22" s="61"/>
      <c r="W22" s="61"/>
    </row>
    <row r="23" spans="2:23" ht="15.5" x14ac:dyDescent="0.35">
      <c r="F23" s="41"/>
      <c r="G23" s="42" t="s">
        <v>15</v>
      </c>
      <c r="H23" s="43" t="s">
        <v>15</v>
      </c>
      <c r="I23" s="44" t="s">
        <v>24</v>
      </c>
      <c r="J23" s="45"/>
      <c r="P23" s="62"/>
      <c r="R23" s="61"/>
    </row>
    <row r="24" spans="2:23" ht="14.5" customHeight="1" x14ac:dyDescent="0.35">
      <c r="F24" s="41"/>
      <c r="G24" s="47"/>
      <c r="H24" s="63" t="s">
        <v>1</v>
      </c>
      <c r="I24" s="63" t="s">
        <v>27</v>
      </c>
      <c r="J24" s="45"/>
      <c r="Q24" s="60"/>
      <c r="R24" s="60"/>
      <c r="S24" s="60"/>
      <c r="T24" s="60"/>
      <c r="U24" s="60"/>
      <c r="V24" s="60"/>
    </row>
    <row r="25" spans="2:23" ht="16" thickBot="1" x14ac:dyDescent="0.4">
      <c r="F25" s="41"/>
      <c r="G25" s="47"/>
      <c r="H25" s="63"/>
      <c r="I25" s="63"/>
      <c r="J25" s="45"/>
      <c r="P25" s="62"/>
      <c r="Q25" s="64"/>
      <c r="R25" s="61"/>
    </row>
    <row r="26" spans="2:23" ht="15.5" x14ac:dyDescent="0.35">
      <c r="F26" s="41"/>
      <c r="G26" s="47" t="s">
        <v>20</v>
      </c>
      <c r="H26" s="6">
        <v>0</v>
      </c>
      <c r="I26" s="6">
        <v>0</v>
      </c>
      <c r="J26" s="45"/>
      <c r="Q26" s="64"/>
      <c r="R26" s="61"/>
    </row>
    <row r="27" spans="2:23" ht="15" thickBot="1" x14ac:dyDescent="0.4">
      <c r="F27" s="41"/>
      <c r="G27" s="47" t="s">
        <v>23</v>
      </c>
      <c r="H27" s="8">
        <v>0</v>
      </c>
      <c r="I27" s="8">
        <v>0</v>
      </c>
      <c r="J27" s="45"/>
    </row>
    <row r="28" spans="2:23" ht="15" thickBot="1" x14ac:dyDescent="0.4">
      <c r="F28" s="41"/>
      <c r="G28" s="49"/>
      <c r="H28" s="51">
        <f>SUM(H26:H27)</f>
        <v>0</v>
      </c>
      <c r="I28" s="51">
        <f>SUM(I26:I27)</f>
        <v>0</v>
      </c>
      <c r="J28" s="45"/>
    </row>
    <row r="29" spans="2:23" x14ac:dyDescent="0.35">
      <c r="F29" s="41"/>
      <c r="G29" s="47"/>
      <c r="H29" s="65"/>
      <c r="I29" s="65"/>
      <c r="J29" s="45"/>
    </row>
    <row r="30" spans="2:23" ht="15" thickBot="1" x14ac:dyDescent="0.4">
      <c r="F30" s="52"/>
      <c r="G30" s="53"/>
      <c r="H30" s="53"/>
      <c r="I30" s="53"/>
      <c r="J30" s="54"/>
    </row>
  </sheetData>
  <sheetProtection algorithmName="SHA-512" hashValue="yyP3wj65izTI2eOrfu4pSECUL7R0BMbgneCjt9om44+6DXvLwQq2CKVr0qFFYnBd9m7MG5mdh7x7cXfk0YFp/Q==" saltValue="zYXXDdZCZAmBh0yhiWlX0A==" spinCount="100000" sheet="1" objects="1" scenarios="1"/>
  <mergeCells count="3">
    <mergeCell ref="S11:T11"/>
    <mergeCell ref="U11:V11"/>
    <mergeCell ref="P21:W21"/>
  </mergeCells>
  <conditionalFormatting sqref="T13">
    <cfRule type="expression" dxfId="3" priority="10">
      <formula>$T$14+$T$15+$T$16=3</formula>
    </cfRule>
  </conditionalFormatting>
  <conditionalFormatting sqref="U13">
    <cfRule type="expression" dxfId="2" priority="9">
      <formula>$U$14+$U$15+$U$16+$U$17=4</formula>
    </cfRule>
  </conditionalFormatting>
  <conditionalFormatting sqref="V13">
    <cfRule type="expression" dxfId="1" priority="8">
      <formula>$V$14+$V$15+$V$16+$V$17+$V$18=5</formula>
    </cfRule>
  </conditionalFormatting>
  <conditionalFormatting sqref="W13">
    <cfRule type="expression" dxfId="0" priority="7">
      <formula>$W$14+$W$15+$W$16+$W$17+$W$18=5</formula>
    </cfRule>
  </conditionalFormatting>
  <dataValidations count="3">
    <dataValidation type="whole" allowBlank="1" showInputMessage="1" showErrorMessage="1" error="Only whole values allowed between _x000a_0 and 999,999,999" sqref="D15:D18" xr:uid="{F2C79823-2D51-4BA5-94A2-CCA96EA44237}">
      <formula1>0</formula1>
      <formula2>999999999</formula2>
    </dataValidation>
    <dataValidation type="whole" allowBlank="1" showInputMessage="1" showErrorMessage="1" error="Only whole values allowed_x000a_between 0 and 999,999,999" sqref="H5:I8" xr:uid="{5662FF94-67D5-41F8-8334-D817AF0A09A6}">
      <formula1>0</formula1>
      <formula2>999999999</formula2>
    </dataValidation>
    <dataValidation type="whole" allowBlank="1" showInputMessage="1" showErrorMessage="1" error="Only whole numbers allowed_x000a_between 0 and 999,999,999" sqref="M15:M18 H26:I27" xr:uid="{1BEB350A-6D80-4868-AF55-323B49287028}">
      <formula1>0</formula1>
      <formula2>999999999</formula2>
    </dataValidation>
  </dataValidations>
  <pageMargins left="0.7" right="0.7" top="0.75" bottom="0.75" header="0.3" footer="0.3"/>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0078-2B74-4B07-8B5B-797103569DD2}">
  <sheetPr>
    <pageSetUpPr fitToPage="1"/>
  </sheetPr>
  <dimension ref="A1:F20"/>
  <sheetViews>
    <sheetView workbookViewId="0">
      <selection activeCell="C7" sqref="C7"/>
    </sheetView>
  </sheetViews>
  <sheetFormatPr defaultRowHeight="14.5" x14ac:dyDescent="0.35"/>
  <cols>
    <col min="1" max="1" width="3.08984375" style="2" customWidth="1"/>
    <col min="2" max="2" width="30" style="2" bestFit="1" customWidth="1"/>
    <col min="3" max="3" width="110.26953125" bestFit="1" customWidth="1"/>
    <col min="4" max="4" width="10.90625" style="2" bestFit="1" customWidth="1"/>
    <col min="5" max="5" width="12.1796875" style="2" customWidth="1"/>
    <col min="6" max="6" width="8.7265625" style="1"/>
  </cols>
  <sheetData>
    <row r="1" spans="1:5" ht="16" thickBot="1" x14ac:dyDescent="0.4">
      <c r="B1" s="30" t="s">
        <v>84</v>
      </c>
      <c r="C1" s="22" t="s">
        <v>90</v>
      </c>
      <c r="D1" s="103" t="s">
        <v>56</v>
      </c>
      <c r="E1" s="104"/>
    </row>
    <row r="2" spans="1:5" ht="15" thickBot="1" x14ac:dyDescent="0.4">
      <c r="B2" s="1" t="s">
        <v>85</v>
      </c>
    </row>
    <row r="3" spans="1:5" ht="15" thickBot="1" x14ac:dyDescent="0.4">
      <c r="A3" s="10">
        <v>1</v>
      </c>
      <c r="B3" s="16" t="s">
        <v>54</v>
      </c>
      <c r="C3" s="21" t="s">
        <v>89</v>
      </c>
      <c r="D3" s="103" t="s">
        <v>62</v>
      </c>
      <c r="E3" s="104"/>
    </row>
    <row r="4" spans="1:5" ht="29.5" thickBot="1" x14ac:dyDescent="0.4">
      <c r="A4" s="10">
        <v>2</v>
      </c>
      <c r="B4" s="10" t="s">
        <v>55</v>
      </c>
      <c r="C4" s="19" t="s">
        <v>98</v>
      </c>
      <c r="D4" s="103" t="s">
        <v>46</v>
      </c>
      <c r="E4" s="104"/>
    </row>
    <row r="5" spans="1:5" ht="29.5" thickBot="1" x14ac:dyDescent="0.4">
      <c r="A5" s="10">
        <v>3</v>
      </c>
      <c r="B5" s="10" t="s">
        <v>53</v>
      </c>
      <c r="C5" s="19" t="s">
        <v>99</v>
      </c>
      <c r="D5" s="103" t="s">
        <v>46</v>
      </c>
      <c r="E5" s="104"/>
    </row>
    <row r="6" spans="1:5" ht="15" thickBot="1" x14ac:dyDescent="0.4">
      <c r="A6" s="10">
        <v>4</v>
      </c>
      <c r="B6" s="10" t="s">
        <v>60</v>
      </c>
      <c r="C6" s="19" t="s">
        <v>61</v>
      </c>
      <c r="D6" s="103" t="s">
        <v>46</v>
      </c>
      <c r="E6" s="104"/>
    </row>
    <row r="7" spans="1:5" ht="87.5" thickBot="1" x14ac:dyDescent="0.4">
      <c r="A7" s="10">
        <v>5</v>
      </c>
      <c r="B7" s="10" t="s">
        <v>6</v>
      </c>
      <c r="C7" s="19" t="s">
        <v>88</v>
      </c>
      <c r="D7" s="103" t="s">
        <v>51</v>
      </c>
      <c r="E7" s="104"/>
    </row>
    <row r="8" spans="1:5" ht="102" thickBot="1" x14ac:dyDescent="0.4">
      <c r="A8" s="10">
        <v>6</v>
      </c>
      <c r="B8" s="10" t="s">
        <v>9</v>
      </c>
      <c r="C8" s="20" t="s">
        <v>100</v>
      </c>
      <c r="D8" s="103" t="s">
        <v>52</v>
      </c>
      <c r="E8" s="104"/>
    </row>
    <row r="9" spans="1:5" ht="87.5" thickBot="1" x14ac:dyDescent="0.4">
      <c r="A9" s="10">
        <v>7</v>
      </c>
      <c r="B9" s="10" t="s">
        <v>63</v>
      </c>
      <c r="C9" s="17" t="s">
        <v>91</v>
      </c>
      <c r="D9" s="27" t="s">
        <v>65</v>
      </c>
      <c r="E9" s="27" t="s">
        <v>66</v>
      </c>
    </row>
    <row r="10" spans="1:5" x14ac:dyDescent="0.35">
      <c r="A10" s="100">
        <v>8</v>
      </c>
      <c r="B10" s="97" t="s">
        <v>64</v>
      </c>
      <c r="C10" s="17" t="s">
        <v>87</v>
      </c>
      <c r="D10" s="24" t="s">
        <v>15</v>
      </c>
      <c r="E10" s="24" t="s">
        <v>24</v>
      </c>
    </row>
    <row r="11" spans="1:5" ht="29" x14ac:dyDescent="0.35">
      <c r="A11" s="101"/>
      <c r="B11" s="98"/>
      <c r="C11" s="18" t="s">
        <v>97</v>
      </c>
      <c r="D11" s="28" t="s">
        <v>68</v>
      </c>
      <c r="E11" s="28" t="s">
        <v>67</v>
      </c>
    </row>
    <row r="12" spans="1:5" ht="43.5" x14ac:dyDescent="0.35">
      <c r="A12" s="101"/>
      <c r="B12" s="98"/>
      <c r="C12" s="18" t="s">
        <v>102</v>
      </c>
      <c r="D12" s="28" t="s">
        <v>69</v>
      </c>
      <c r="E12" s="28" t="s">
        <v>70</v>
      </c>
    </row>
    <row r="13" spans="1:5" ht="29.5" thickBot="1" x14ac:dyDescent="0.4">
      <c r="A13" s="102"/>
      <c r="B13" s="99"/>
      <c r="C13" s="26" t="s">
        <v>101</v>
      </c>
      <c r="D13" s="25"/>
      <c r="E13" s="25"/>
    </row>
    <row r="14" spans="1:5" x14ac:dyDescent="0.35">
      <c r="C14" s="12"/>
      <c r="D14" s="23"/>
      <c r="E14" s="23"/>
    </row>
    <row r="15" spans="1:5" x14ac:dyDescent="0.35">
      <c r="B15" s="29" t="s">
        <v>28</v>
      </c>
      <c r="D15" s="23"/>
      <c r="E15" s="23"/>
    </row>
    <row r="16" spans="1:5" x14ac:dyDescent="0.35">
      <c r="C16" s="12"/>
      <c r="D16" s="23"/>
      <c r="E16" s="23"/>
    </row>
    <row r="17" spans="1:3" x14ac:dyDescent="0.35">
      <c r="A17" s="2" t="s">
        <v>73</v>
      </c>
      <c r="B17" s="29" t="s">
        <v>71</v>
      </c>
      <c r="C17" t="s">
        <v>29</v>
      </c>
    </row>
    <row r="18" spans="1:3" ht="29" x14ac:dyDescent="0.35">
      <c r="A18" s="2" t="s">
        <v>74</v>
      </c>
      <c r="B18" s="29" t="s">
        <v>92</v>
      </c>
      <c r="C18" s="4" t="s">
        <v>93</v>
      </c>
    </row>
    <row r="19" spans="1:3" ht="43.5" x14ac:dyDescent="0.35">
      <c r="A19" s="2" t="s">
        <v>75</v>
      </c>
      <c r="B19" s="29" t="s">
        <v>94</v>
      </c>
      <c r="C19" s="5" t="s">
        <v>96</v>
      </c>
    </row>
    <row r="20" spans="1:3" ht="43.5" x14ac:dyDescent="0.35">
      <c r="A20" s="2" t="s">
        <v>76</v>
      </c>
      <c r="B20" s="29" t="s">
        <v>72</v>
      </c>
      <c r="C20" s="3" t="s">
        <v>95</v>
      </c>
    </row>
  </sheetData>
  <sheetProtection algorithmName="SHA-512" hashValue="E5Fjz2cvuToEcH5z3KhEUTb3ZVttaXQeDD2APu5OOPCLth6AI/dPa+Kdl3s7Ee9wE3YYfm8L3PiuiPxF5A8cpg==" saltValue="hA5iJnswPG9+LrGJq0lOOg==" spinCount="100000" sheet="1" objects="1" scenarios="1"/>
  <mergeCells count="9">
    <mergeCell ref="B10:B13"/>
    <mergeCell ref="A10:A13"/>
    <mergeCell ref="D1:E1"/>
    <mergeCell ref="D8:E8"/>
    <mergeCell ref="D7:E7"/>
    <mergeCell ref="D3:E3"/>
    <mergeCell ref="D4:E4"/>
    <mergeCell ref="D5:E5"/>
    <mergeCell ref="D6:E6"/>
  </mergeCells>
  <pageMargins left="0.7" right="0.7" top="0.75" bottom="0.75" header="0.3" footer="0.3"/>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97CA-C935-4760-B7FC-94AB0B39C0B3}">
  <dimension ref="A1:A6"/>
  <sheetViews>
    <sheetView workbookViewId="0">
      <selection activeCell="A2" sqref="A2"/>
    </sheetView>
  </sheetViews>
  <sheetFormatPr defaultRowHeight="14.5" x14ac:dyDescent="0.35"/>
  <cols>
    <col min="1" max="1" width="155.90625" customWidth="1"/>
  </cols>
  <sheetData>
    <row r="1" spans="1:1" ht="21.5" thickBot="1" x14ac:dyDescent="0.55000000000000004">
      <c r="A1" s="108" t="s">
        <v>111</v>
      </c>
    </row>
    <row r="2" spans="1:1" ht="356.5" x14ac:dyDescent="0.35">
      <c r="A2" s="15" t="s">
        <v>114</v>
      </c>
    </row>
    <row r="3" spans="1:1" ht="15.5" x14ac:dyDescent="0.35">
      <c r="A3" s="13"/>
    </row>
    <row r="4" spans="1:1" ht="15.5" x14ac:dyDescent="0.35">
      <c r="A4" s="14"/>
    </row>
    <row r="5" spans="1:1" ht="15.5" x14ac:dyDescent="0.35">
      <c r="A5" s="13"/>
    </row>
    <row r="6" spans="1:1" ht="15.5" x14ac:dyDescent="0.35">
      <c r="A6" s="13"/>
    </row>
  </sheetData>
  <sheetProtection algorithmName="SHA-512" hashValue="gJg6fPSuQrbQNL4UkxzAmC9ii9m3xr57mRDBjIqcQx7CftwouHxCK1DO1fRRUnVwI2Ooty7b7boWxy/xLHYazw==" saltValue="vMVcdw6EH6EYUNLBeBSKrQ==" spinCount="100000" sheet="1" objects="1" scenarios="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27B75-0F0D-4C62-8DEF-7484B51F800D}">
  <dimension ref="A1:A3"/>
  <sheetViews>
    <sheetView showGridLines="0" workbookViewId="0">
      <selection activeCell="A4" sqref="A4"/>
    </sheetView>
  </sheetViews>
  <sheetFormatPr defaultRowHeight="14.5" x14ac:dyDescent="0.35"/>
  <sheetData>
    <row r="1" spans="1:1" x14ac:dyDescent="0.35">
      <c r="A1" s="1" t="s">
        <v>116</v>
      </c>
    </row>
    <row r="2" spans="1:1" x14ac:dyDescent="0.35">
      <c r="A2" s="30" t="s">
        <v>84</v>
      </c>
    </row>
    <row r="3" spans="1:1" x14ac:dyDescent="0.35">
      <c r="A3" s="1" t="s">
        <v>85</v>
      </c>
    </row>
  </sheetData>
  <sheetProtection algorithmName="SHA-512" hashValue="/ASKwVYM3sz1lAxkm2zjlFa/FopDNKWcsQaQqWHgRo2IT1nZzzBsoxWUqKfs0U+pOWH0J5P9yXJjJDelNO5Qiw==" saltValue="goMCt2iZ1A6RRm4ZZIat8Q==" spinCount="100000" sheet="1" objects="1" scenarios="1"/>
  <pageMargins left="0.70866141732283472" right="0.70866141732283472" top="0.74803149606299213" bottom="0.74803149606299213" header="0.31496062992125984" footer="0.31496062992125984"/>
  <pageSetup paperSize="9" scale="1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2AD15-66C5-44FC-B339-EF222BB2EC68}">
  <dimension ref="A1:A6"/>
  <sheetViews>
    <sheetView workbookViewId="0"/>
  </sheetViews>
  <sheetFormatPr defaultRowHeight="14.5" x14ac:dyDescent="0.35"/>
  <cols>
    <col min="1" max="1" width="155.90625" customWidth="1"/>
  </cols>
  <sheetData>
    <row r="1" spans="1:1" ht="21.5" thickBot="1" x14ac:dyDescent="0.55000000000000004">
      <c r="A1" s="108" t="s">
        <v>112</v>
      </c>
    </row>
    <row r="2" spans="1:1" ht="341" x14ac:dyDescent="0.35">
      <c r="A2" s="15" t="s">
        <v>113</v>
      </c>
    </row>
    <row r="3" spans="1:1" ht="15.5" x14ac:dyDescent="0.35">
      <c r="A3" s="13"/>
    </row>
    <row r="4" spans="1:1" ht="15.5" x14ac:dyDescent="0.35">
      <c r="A4" s="14"/>
    </row>
    <row r="5" spans="1:1" ht="15.5" x14ac:dyDescent="0.35">
      <c r="A5" s="13"/>
    </row>
    <row r="6" spans="1:1" ht="15.5" x14ac:dyDescent="0.35">
      <c r="A6" s="13"/>
    </row>
  </sheetData>
  <sheetProtection algorithmName="SHA-512" hashValue="Q1PauUnHYWG3RKl73RAFHYqVkoZN2m0qGmIIceI4oAfg/NSx8Z5TF8L9+T1t++srUPL5VB7J424t3FhVncSy+A==" saltValue="UqrEvUHHgiHS2hHLfEDg6A=="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82BCA-EEE7-434E-9BE4-C2266C26F618}">
  <dimension ref="A1:A3"/>
  <sheetViews>
    <sheetView showGridLines="0" workbookViewId="0">
      <selection activeCell="B6" sqref="B6"/>
    </sheetView>
  </sheetViews>
  <sheetFormatPr defaultRowHeight="14.5" x14ac:dyDescent="0.35"/>
  <sheetData>
    <row r="1" spans="1:1" x14ac:dyDescent="0.35">
      <c r="A1" s="1" t="s">
        <v>115</v>
      </c>
    </row>
    <row r="2" spans="1:1" x14ac:dyDescent="0.35">
      <c r="A2" s="30" t="s">
        <v>84</v>
      </c>
    </row>
    <row r="3" spans="1:1" x14ac:dyDescent="0.35">
      <c r="A3" s="1" t="s">
        <v>85</v>
      </c>
    </row>
  </sheetData>
  <sheetProtection algorithmName="SHA-512" hashValue="UNwIO9RNZCErjUeVnIpFmdoMe0yz16HW4jVt1A97fFJvhIWehKTSMy40j0hbzGASj9MKQRnktcJ6zQdgjrTYEw==" saltValue="OVDnlbOG7ErQN93trb9mqQ==" spinCount="100000" sheet="1" objects="1" scenarios="1"/>
  <pageMargins left="0.70866141732283472" right="0.70866141732283472" top="0.74803149606299213" bottom="0.74803149606299213" header="0.31496062992125984" footer="0.31496062992125984"/>
  <pageSetup paperSize="9" scale="1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072E4-8536-4B87-9091-0F9B6B377AE1}">
  <dimension ref="A1:N25"/>
  <sheetViews>
    <sheetView showGridLines="0" workbookViewId="0">
      <selection activeCell="A9" sqref="A9"/>
    </sheetView>
  </sheetViews>
  <sheetFormatPr defaultRowHeight="14.5" x14ac:dyDescent="0.35"/>
  <cols>
    <col min="14" max="14" width="11.36328125" bestFit="1" customWidth="1"/>
  </cols>
  <sheetData>
    <row r="1" spans="1:14" x14ac:dyDescent="0.35">
      <c r="A1" s="1" t="s">
        <v>77</v>
      </c>
    </row>
    <row r="2" spans="1:14" x14ac:dyDescent="0.35">
      <c r="A2" s="30" t="s">
        <v>84</v>
      </c>
    </row>
    <row r="3" spans="1:14" x14ac:dyDescent="0.35">
      <c r="A3" s="1" t="s">
        <v>85</v>
      </c>
    </row>
    <row r="5" spans="1:14" x14ac:dyDescent="0.35">
      <c r="N5" t="s">
        <v>103</v>
      </c>
    </row>
    <row r="7" spans="1:14" x14ac:dyDescent="0.35">
      <c r="N7" t="s">
        <v>104</v>
      </c>
    </row>
    <row r="18" spans="3:3" x14ac:dyDescent="0.35">
      <c r="C18" t="s">
        <v>83</v>
      </c>
    </row>
    <row r="20" spans="3:3" x14ac:dyDescent="0.35">
      <c r="C20" t="s">
        <v>82</v>
      </c>
    </row>
    <row r="21" spans="3:3" x14ac:dyDescent="0.35">
      <c r="C21" t="s">
        <v>78</v>
      </c>
    </row>
    <row r="22" spans="3:3" x14ac:dyDescent="0.35">
      <c r="C22" t="s">
        <v>79</v>
      </c>
    </row>
    <row r="23" spans="3:3" x14ac:dyDescent="0.35">
      <c r="C23" t="s">
        <v>80</v>
      </c>
    </row>
    <row r="24" spans="3:3" x14ac:dyDescent="0.35">
      <c r="C24" t="s">
        <v>81</v>
      </c>
    </row>
    <row r="25" spans="3:3" x14ac:dyDescent="0.35">
      <c r="C25" t="s">
        <v>117</v>
      </c>
    </row>
  </sheetData>
  <sheetProtection algorithmName="SHA-512" hashValue="9yzDK/I7oTS4z28r97UGBhaM4HDiuLy//GKBMlzkkihDB7ePps3kyD5uRUUTg2lr6jv0yvKxL4E61xVuSaYsKA==" saltValue="7EkJUKoi2Xj5BlESPV+gJA==" spinCount="100000" sheet="1" objects="1" scenarios="1"/>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C36A-9AD8-4960-A567-9183485B0104}">
  <dimension ref="A1:A10"/>
  <sheetViews>
    <sheetView workbookViewId="0"/>
  </sheetViews>
  <sheetFormatPr defaultRowHeight="14.5" x14ac:dyDescent="0.35"/>
  <cols>
    <col min="1" max="1" width="105.54296875" customWidth="1"/>
  </cols>
  <sheetData>
    <row r="1" spans="1:1" ht="16" thickBot="1" x14ac:dyDescent="0.4">
      <c r="A1" s="93" t="s">
        <v>105</v>
      </c>
    </row>
    <row r="2" spans="1:1" ht="15.5" x14ac:dyDescent="0.35">
      <c r="A2" s="13"/>
    </row>
    <row r="3" spans="1:1" ht="46.5" x14ac:dyDescent="0.35">
      <c r="A3" s="13" t="s">
        <v>107</v>
      </c>
    </row>
    <row r="4" spans="1:1" ht="15.5" x14ac:dyDescent="0.35">
      <c r="A4" s="13"/>
    </row>
    <row r="5" spans="1:1" ht="16.5" customHeight="1" x14ac:dyDescent="0.35">
      <c r="A5" s="13" t="s">
        <v>106</v>
      </c>
    </row>
    <row r="6" spans="1:1" ht="15.5" x14ac:dyDescent="0.35">
      <c r="A6" s="13"/>
    </row>
    <row r="7" spans="1:1" ht="46.5" x14ac:dyDescent="0.35">
      <c r="A7" s="13" t="s">
        <v>108</v>
      </c>
    </row>
    <row r="8" spans="1:1" ht="15.5" x14ac:dyDescent="0.35">
      <c r="A8" s="13"/>
    </row>
    <row r="9" spans="1:1" ht="15.5" x14ac:dyDescent="0.35">
      <c r="A9" s="13" t="s">
        <v>109</v>
      </c>
    </row>
    <row r="10" spans="1:1" x14ac:dyDescent="0.35">
      <c r="A10" s="92"/>
    </row>
  </sheetData>
  <sheetProtection algorithmName="SHA-512" hashValue="TIUhvYDzNggfebJXcYmeWSmwARyKfpQx61DhDbncasGTC0hYIKGv6qrFv5r+mb/QJ2diIPucSZtvxuf6zl3qQQ==" saltValue="yUrpvtspYbKBIG4+gGcdUA==" spinCount="100000" sheet="1" objects="1" scenario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360 Cashflow Template</vt:lpstr>
      <vt:lpstr>Instructions</vt:lpstr>
      <vt:lpstr>Example Y1</vt:lpstr>
      <vt:lpstr>Y1 360 CF</vt:lpstr>
      <vt:lpstr>Example Y2</vt:lpstr>
      <vt:lpstr>Y2 360 CF </vt:lpstr>
      <vt:lpstr>KPI Milestone</vt:lpstr>
      <vt:lpstr>Disclaimer</vt:lpstr>
      <vt:lpstr>'360 Cashflow Template'!Print_Area</vt:lpstr>
      <vt:lpstr>'Example Y2'!Print_Area</vt:lpstr>
      <vt:lpstr>Instructions!Print_Area</vt:lpstr>
      <vt:lpstr>'Y1 360 CF'!Print_Area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Akwal Johal</cp:lastModifiedBy>
  <cp:lastPrinted>2024-10-10T08:49:50Z</cp:lastPrinted>
  <dcterms:created xsi:type="dcterms:W3CDTF">2022-12-23T13:46:40Z</dcterms:created>
  <dcterms:modified xsi:type="dcterms:W3CDTF">2024-10-10T08:51:44Z</dcterms:modified>
</cp:coreProperties>
</file>